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6090" windowHeight="3435" activeTab="0"/>
  </bookViews>
  <sheets>
    <sheet name="Sheet1" sheetId="1" r:id="rId1"/>
    <sheet name="Sheet2" sheetId="2" r:id="rId2"/>
    <sheet name="Sheet3" sheetId="3" r:id="rId3"/>
  </sheets>
  <definedNames>
    <definedName name="TABLE" localSheetId="0">'Sheet1'!#REF!</definedName>
    <definedName name="TABLE_2" localSheetId="0">'Sheet1'!$A$1:$B$7</definedName>
    <definedName name="TABLE_3" localSheetId="0">'Sheet1'!#REF!</definedName>
    <definedName name="TABLE_4" localSheetId="0">'Sheet1'!#REF!</definedName>
  </definedNames>
  <calcPr fullCalcOnLoad="1"/>
</workbook>
</file>

<file path=xl/sharedStrings.xml><?xml version="1.0" encoding="utf-8"?>
<sst xmlns="http://schemas.openxmlformats.org/spreadsheetml/2006/main" count="7" uniqueCount="7">
  <si>
    <t>conc, ppm</t>
  </si>
  <si>
    <t>% transmittance</t>
  </si>
  <si>
    <t>Absorbance</t>
  </si>
  <si>
    <t>sample</t>
  </si>
  <si>
    <r>
      <t>intercept (b</t>
    </r>
    <r>
      <rPr>
        <b/>
        <vertAlign val="subscript"/>
        <sz val="10"/>
        <rFont val="Arial"/>
        <family val="2"/>
      </rPr>
      <t>0</t>
    </r>
    <r>
      <rPr>
        <b/>
        <sz val="10"/>
        <rFont val="Arial"/>
        <family val="2"/>
      </rPr>
      <t>)</t>
    </r>
  </si>
  <si>
    <r>
      <t>slope (b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>)</t>
    </r>
  </si>
  <si>
    <t>Best Fit Line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</si>
</sst>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00000"/>
    <numFmt numFmtId="166" formatCode="0.000000000"/>
  </numFmts>
  <fonts count="4">
    <font>
      <sz val="10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b/>
      <vertAlign val="subscript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166" fontId="0" fillId="0" borderId="0" xfId="0" applyNumberFormat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tabSelected="1" workbookViewId="0" topLeftCell="A1">
      <selection activeCell="D4" sqref="D4"/>
    </sheetView>
  </sheetViews>
  <sheetFormatPr defaultColWidth="9.140625" defaultRowHeight="12.75"/>
  <cols>
    <col min="1" max="1" width="15.7109375" style="0" customWidth="1"/>
    <col min="2" max="2" width="18.421875" style="0" customWidth="1"/>
    <col min="3" max="3" width="11.7109375" style="0" bestFit="1" customWidth="1"/>
    <col min="4" max="4" width="12.57421875" style="0" bestFit="1" customWidth="1"/>
  </cols>
  <sheetData>
    <row r="1" spans="1:4" ht="12" customHeight="1">
      <c r="A1" s="1" t="s">
        <v>0</v>
      </c>
      <c r="B1" s="1" t="s">
        <v>1</v>
      </c>
      <c r="C1" s="3" t="s">
        <v>2</v>
      </c>
      <c r="D1" s="4" t="s">
        <v>6</v>
      </c>
    </row>
    <row r="2" spans="1:4" ht="12.75">
      <c r="A2" s="5">
        <v>5.1</v>
      </c>
      <c r="B2" s="2">
        <v>78.1</v>
      </c>
      <c r="C2">
        <f>-LOG(B2/100)</f>
        <v>0.10734896612269972</v>
      </c>
      <c r="D2" s="8">
        <f>$C$10*A2+$C$9</f>
        <v>0.10896718277708806</v>
      </c>
    </row>
    <row r="3" spans="1:4" ht="12.75">
      <c r="A3" s="5">
        <v>17</v>
      </c>
      <c r="B3" s="2">
        <v>43.2</v>
      </c>
      <c r="C3">
        <f aca="true" t="shared" si="0" ref="C3:C8">-LOG(B3/100)</f>
        <v>0.36451625318508785</v>
      </c>
      <c r="D3" s="8">
        <f>$C$10*A3+$C$9</f>
        <v>0.35158614269689276</v>
      </c>
    </row>
    <row r="4" spans="1:4" ht="12.75">
      <c r="A4" s="5">
        <v>25.5</v>
      </c>
      <c r="B4" s="2">
        <v>31.4</v>
      </c>
      <c r="C4">
        <f t="shared" si="0"/>
        <v>0.5030703519267851</v>
      </c>
      <c r="D4" s="8">
        <f>$C$10*A4+$C$9</f>
        <v>0.5248853997824675</v>
      </c>
    </row>
    <row r="5" spans="1:4" ht="12.75">
      <c r="A5" s="5">
        <v>34</v>
      </c>
      <c r="B5" s="2">
        <v>18.8</v>
      </c>
      <c r="C5">
        <f t="shared" si="0"/>
        <v>0.7258421507363202</v>
      </c>
      <c r="D5" s="8">
        <f>$C$10*A5+$C$9</f>
        <v>0.6981846568680423</v>
      </c>
    </row>
    <row r="6" spans="1:4" ht="12.75">
      <c r="A6" s="5">
        <v>42.5</v>
      </c>
      <c r="B6" s="2">
        <v>14.5</v>
      </c>
      <c r="C6">
        <f t="shared" si="0"/>
        <v>0.8386319977650252</v>
      </c>
      <c r="D6" s="8">
        <f>$C$10*A6+$C$9</f>
        <v>0.8714839139536171</v>
      </c>
    </row>
    <row r="7" spans="1:4" ht="12.75">
      <c r="A7" s="5">
        <v>51</v>
      </c>
      <c r="B7" s="2">
        <v>8.7</v>
      </c>
      <c r="C7">
        <f t="shared" si="0"/>
        <v>1.0604807473813815</v>
      </c>
      <c r="D7" s="8">
        <f>$C$10*A7+$C$9</f>
        <v>1.044783171039192</v>
      </c>
    </row>
    <row r="8" spans="1:4" ht="12.75">
      <c r="A8" s="6" t="s">
        <v>3</v>
      </c>
      <c r="B8" s="6">
        <v>35.6</v>
      </c>
      <c r="C8">
        <f t="shared" si="0"/>
        <v>0.44855000202712475</v>
      </c>
      <c r="D8" s="6"/>
    </row>
    <row r="9" spans="2:3" ht="14.25">
      <c r="B9" s="7" t="s">
        <v>4</v>
      </c>
      <c r="C9" s="3">
        <f>INTERCEPT(C2:C7,A2:A7)</f>
        <v>0.004987628525743193</v>
      </c>
    </row>
    <row r="10" spans="2:3" ht="14.25">
      <c r="B10" s="7" t="s">
        <v>5</v>
      </c>
      <c r="C10" s="3">
        <f>SLOPE(C2:C7,A2:A7)</f>
        <v>0.020388147892420563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Chem301 Web Site</dc:title>
  <dc:subject/>
  <dc:creator>Chris Stevenson</dc:creator>
  <cp:keywords/>
  <dc:description/>
  <cp:lastModifiedBy>Chris Stevenson</cp:lastModifiedBy>
  <dcterms:created xsi:type="dcterms:W3CDTF">1999-02-20T21:46:16Z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